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5.1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<sst xmlns="http://schemas.openxmlformats.org/spreadsheetml/2006/main" count="23" uniqueCount="21">
  <si>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År</t>
  </si>
  <si>
    <t>Utan</t>
  </si>
  <si>
    <t>1 rum</t>
  </si>
  <si>
    <t>2 rum</t>
  </si>
  <si>
    <t>3 rum</t>
  </si>
  <si>
    <t>4 o fl</t>
  </si>
  <si>
    <t>Summa</t>
  </si>
  <si>
    <t>o kök</t>
  </si>
  <si>
    <t>r o k</t>
  </si>
  <si>
    <t>Källa:  Fastighetskontoret</t>
  </si>
  <si>
    <r>
      <t>kök</t>
    </r>
    <r>
      <rPr>
        <b/>
        <vertAlign val="superscript"/>
        <sz val="10"/>
        <color indexed="9"/>
        <rFont val="Arial"/>
        <family val="2"/>
      </rPr>
      <t>1</t>
    </r>
  </si>
  <si>
    <r>
      <t>o kök</t>
    </r>
    <r>
      <rPr>
        <b/>
        <vertAlign val="superscript"/>
        <sz val="10"/>
        <color indexed="9"/>
        <rFont val="Arial"/>
        <family val="2"/>
      </rPr>
      <t>1</t>
    </r>
  </si>
  <si>
    <r>
      <t>2003</t>
    </r>
    <r>
      <rPr>
        <vertAlign val="superscript"/>
        <sz val="9"/>
        <color indexed="8"/>
        <rFont val="Arial"/>
        <family val="2"/>
      </rPr>
      <t>2</t>
    </r>
  </si>
  <si>
    <t>1  Ombyggnader av lägenheter med mer än ett rum men utan kök är inräknade i lägenheter med ett rum och kök.</t>
  </si>
  <si>
    <t>2  Värdena för 2003 har justerats i efterhand.</t>
  </si>
  <si>
    <t>2008</t>
  </si>
  <si>
    <t>Anm  Bostadstillskott genom nyproduktion och ombyggnader. Rivningar ingår inte.</t>
  </si>
  <si>
    <t>Bostäder, byggande och hushåll:</t>
  </si>
  <si>
    <t>3</t>
  </si>
  <si>
    <t>3  Ingår i 1 rum och kök</t>
  </si>
  <si>
    <t>Förändring i bostadsbeståndet 1990-2013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</si>
</sst>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#,##0.0"/>
    <numFmt numFmtId="171" formatCode="#,##0&quot; kr&quot;;&quot;-&quot;#,##0&quot; kr&quot;"/>
    <numFmt numFmtId="172" formatCode="#,##0&quot; kr&quot;;[Red]&quot;-&quot;#,##0&quot; kr&quot;"/>
    <numFmt numFmtId="173" formatCode="#,##0.00&quot; kr&quot;;&quot;-&quot;#,##0.00&quot; kr&quot;"/>
    <numFmt numFmtId="174" formatCode="#,##0.00&quot; kr&quot;;[Red]&quot;-&quot;#,##0.00&quot; kr&quot;"/>
    <numFmt numFmtId="175" formatCode="yy\-m\-d"/>
    <numFmt numFmtId="176" formatCode="d\-mmm\-yy"/>
    <numFmt numFmtId="177" formatCode="d\-mmm"/>
    <numFmt numFmtId="178" formatCode="mmm\-yy"/>
    <numFmt numFmtId="179" formatCode="h\.mm\ AM/PM"/>
    <numFmt numFmtId="180" formatCode="h\.mm\.ss\ AM/PM"/>
    <numFmt numFmtId="181" formatCode="h\.mm"/>
    <numFmt numFmtId="182" formatCode="h\.mm\.ss"/>
    <numFmt numFmtId="183" formatCode="yy\-m\-d\ h\.mm"/>
    <numFmt numFmtId="184" formatCode="0.000"/>
    <numFmt numFmtId="185" formatCode="0.0000"/>
    <numFmt numFmtId="186" formatCode="0.00000"/>
    <numFmt numFmtId="187" formatCode="&quot;Ja&quot;;&quot;Ja&quot;;&quot;Nej&quot;"/>
    <numFmt numFmtId="188" formatCode="&quot;Sant&quot;;&quot;Sant&quot;;&quot;Falskt&quot;"/>
    <numFmt numFmtId="189" formatCode="&quot;På&quot;;&quot;På&quot;;&quot;Av&quot;"/>
  </numFmts>
  <fonts count="5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MS Sans Serif"/>
      <family val="0"/>
    </font>
    <font>
      <i/>
      <sz val="10"/>
      <name val="Univers (W1)"/>
      <family val="0"/>
    </font>
    <font>
      <sz val="10"/>
      <name val="Univers (W1)"/>
      <family val="0"/>
    </font>
    <font>
      <sz val="8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33" borderId="0" xfId="50" applyFont="1" applyFill="1" applyBorder="1" applyAlignment="1">
      <alignment horizontal="right"/>
      <protection/>
    </xf>
    <xf numFmtId="3" fontId="13" fillId="33" borderId="0" xfId="50" applyNumberFormat="1" applyFont="1" applyFill="1" applyBorder="1" applyAlignment="1">
      <alignment/>
      <protection/>
    </xf>
    <xf numFmtId="3" fontId="13" fillId="33" borderId="0" xfId="50" applyNumberFormat="1" applyFont="1" applyFill="1" applyBorder="1" applyAlignment="1">
      <alignment horizontal="right"/>
      <protection/>
    </xf>
    <xf numFmtId="0" fontId="15" fillId="0" borderId="0" xfId="50" applyNumberFormat="1" applyFont="1" applyFill="1" applyAlignment="1">
      <alignment horizontal="left"/>
      <protection/>
    </xf>
    <xf numFmtId="3" fontId="15" fillId="0" borderId="0" xfId="50" applyNumberFormat="1" applyFont="1" applyFill="1">
      <alignment/>
      <protection/>
    </xf>
    <xf numFmtId="3" fontId="15" fillId="0" borderId="0" xfId="50" applyNumberFormat="1" applyFont="1" applyFill="1" applyAlignment="1">
      <alignment horizontal="right"/>
      <protection/>
    </xf>
    <xf numFmtId="0" fontId="15" fillId="0" borderId="0" xfId="50" applyNumberFormat="1" applyFont="1" applyFill="1" applyBorder="1" applyAlignment="1">
      <alignment horizontal="left"/>
      <protection/>
    </xf>
    <xf numFmtId="3" fontId="15" fillId="0" borderId="0" xfId="50" applyNumberFormat="1" applyFont="1" applyFill="1" applyBorder="1" applyAlignment="1" quotePrefix="1">
      <alignment horizontal="right"/>
      <protection/>
    </xf>
    <xf numFmtId="3" fontId="15" fillId="0" borderId="0" xfId="50" applyNumberFormat="1" applyFont="1" applyFill="1" applyBorder="1">
      <alignment/>
      <protection/>
    </xf>
    <xf numFmtId="3" fontId="15" fillId="0" borderId="0" xfId="50" applyNumberFormat="1" applyFont="1" applyFill="1" applyBorder="1" applyAlignment="1">
      <alignment horizontal="right"/>
      <protection/>
    </xf>
    <xf numFmtId="0" fontId="15" fillId="0" borderId="0" xfId="50" applyNumberFormat="1" applyFont="1" applyFill="1" applyBorder="1" applyAlignment="1" quotePrefix="1">
      <alignment horizontal="left"/>
      <protection/>
    </xf>
    <xf numFmtId="0" fontId="13" fillId="33" borderId="0" xfId="50" applyFont="1" applyFill="1" applyBorder="1" applyAlignment="1">
      <alignment horizontal="left"/>
      <protection/>
    </xf>
    <xf numFmtId="0" fontId="17" fillId="0" borderId="0" xfId="50" applyFont="1">
      <alignment/>
      <protection/>
    </xf>
    <xf numFmtId="0" fontId="18" fillId="0" borderId="0" xfId="50" applyFont="1" applyAlignment="1">
      <alignment/>
      <protection/>
    </xf>
    <xf numFmtId="0" fontId="19" fillId="0" borderId="0" xfId="50" applyFont="1" applyAlignment="1" quotePrefix="1">
      <alignment horizontal="right"/>
      <protection/>
    </xf>
    <xf numFmtId="0" fontId="17" fillId="0" borderId="0" xfId="50" applyFont="1" applyAlignment="1">
      <alignment horizontal="left"/>
      <protection/>
    </xf>
    <xf numFmtId="0" fontId="17" fillId="0" borderId="10" xfId="50" applyFont="1" applyBorder="1" applyAlignment="1">
      <alignment horizontal="left"/>
      <protection/>
    </xf>
    <xf numFmtId="0" fontId="17" fillId="0" borderId="0" xfId="50" applyFont="1" applyFill="1" applyAlignment="1">
      <alignment horizontal="left"/>
      <protection/>
    </xf>
    <xf numFmtId="0" fontId="17" fillId="0" borderId="0" xfId="50" applyFont="1" applyAlignment="1">
      <alignment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158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228" xfId="59"/>
    <cellStyle name="Comma [0]" xfId="60"/>
    <cellStyle name="Utdata" xfId="61"/>
    <cellStyle name="Currency" xfId="62"/>
    <cellStyle name="Valuta (0)_ÅB93S228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2" customWidth="1"/>
    <col min="2" max="2" width="8.25390625" style="2" customWidth="1"/>
    <col min="3" max="7" width="13.75390625" style="2" customWidth="1"/>
    <col min="8" max="16384" width="9.125" style="2" customWidth="1"/>
  </cols>
  <sheetData>
    <row r="1" ht="12.75">
      <c r="A1" s="4" t="s">
        <v>17</v>
      </c>
    </row>
    <row r="2" ht="15">
      <c r="A2" s="5" t="s">
        <v>20</v>
      </c>
    </row>
    <row r="4" spans="1:7" s="1" customFormat="1" ht="13.5" customHeight="1">
      <c r="A4" s="17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</row>
    <row r="5" spans="1:7" s="1" customFormat="1" ht="13.5" customHeight="1">
      <c r="A5" s="7"/>
      <c r="B5" s="8" t="s">
        <v>10</v>
      </c>
      <c r="C5" s="8" t="s">
        <v>11</v>
      </c>
      <c r="D5" s="8" t="s">
        <v>7</v>
      </c>
      <c r="E5" s="8" t="s">
        <v>7</v>
      </c>
      <c r="F5" s="8" t="s">
        <v>8</v>
      </c>
      <c r="G5" s="8"/>
    </row>
    <row r="6" spans="1:7" s="3" customFormat="1" ht="18" customHeight="1">
      <c r="A6" s="9">
        <v>1990</v>
      </c>
      <c r="B6" s="10">
        <v>-226</v>
      </c>
      <c r="C6" s="10">
        <v>-32</v>
      </c>
      <c r="D6" s="10">
        <v>485</v>
      </c>
      <c r="E6" s="11">
        <v>306</v>
      </c>
      <c r="F6" s="11">
        <v>704</v>
      </c>
      <c r="G6" s="10">
        <f aca="true" t="shared" si="0" ref="G6:G11">SUM(B6:F6)</f>
        <v>1237</v>
      </c>
    </row>
    <row r="7" spans="1:7" s="3" customFormat="1" ht="12" customHeight="1">
      <c r="A7" s="9">
        <v>1991</v>
      </c>
      <c r="B7" s="10">
        <v>3</v>
      </c>
      <c r="C7" s="10">
        <v>47</v>
      </c>
      <c r="D7" s="10">
        <v>507</v>
      </c>
      <c r="E7" s="11">
        <v>364</v>
      </c>
      <c r="F7" s="11">
        <v>671</v>
      </c>
      <c r="G7" s="10">
        <f t="shared" si="0"/>
        <v>1592</v>
      </c>
    </row>
    <row r="8" spans="1:7" s="3" customFormat="1" ht="12" customHeight="1">
      <c r="A8" s="9">
        <v>1992</v>
      </c>
      <c r="B8" s="10">
        <v>22</v>
      </c>
      <c r="C8" s="10">
        <v>-550</v>
      </c>
      <c r="D8" s="10">
        <v>618</v>
      </c>
      <c r="E8" s="11">
        <v>398</v>
      </c>
      <c r="F8" s="11">
        <v>553</v>
      </c>
      <c r="G8" s="10">
        <f t="shared" si="0"/>
        <v>1041</v>
      </c>
    </row>
    <row r="9" spans="1:7" s="3" customFormat="1" ht="12" customHeight="1">
      <c r="A9" s="12">
        <v>1993</v>
      </c>
      <c r="B9" s="13">
        <v>190</v>
      </c>
      <c r="C9" s="14">
        <v>-14</v>
      </c>
      <c r="D9" s="14">
        <v>417</v>
      </c>
      <c r="E9" s="15">
        <v>382</v>
      </c>
      <c r="F9" s="15">
        <v>358</v>
      </c>
      <c r="G9" s="10">
        <f t="shared" si="0"/>
        <v>1333</v>
      </c>
    </row>
    <row r="10" spans="1:7" s="3" customFormat="1" ht="12" customHeight="1">
      <c r="A10" s="12">
        <v>1994</v>
      </c>
      <c r="B10" s="13">
        <v>308</v>
      </c>
      <c r="C10" s="14">
        <v>112</v>
      </c>
      <c r="D10" s="14">
        <v>295</v>
      </c>
      <c r="E10" s="15">
        <v>270</v>
      </c>
      <c r="F10" s="15">
        <v>292</v>
      </c>
      <c r="G10" s="10">
        <f t="shared" si="0"/>
        <v>1277</v>
      </c>
    </row>
    <row r="11" spans="1:7" s="3" customFormat="1" ht="18" customHeight="1">
      <c r="A11" s="12">
        <v>1995</v>
      </c>
      <c r="B11" s="15">
        <v>145</v>
      </c>
      <c r="C11" s="14">
        <v>-102</v>
      </c>
      <c r="D11" s="14">
        <v>177</v>
      </c>
      <c r="E11" s="14">
        <v>199</v>
      </c>
      <c r="F11" s="14">
        <v>44</v>
      </c>
      <c r="G11" s="10">
        <f t="shared" si="0"/>
        <v>463</v>
      </c>
    </row>
    <row r="12" spans="1:7" s="3" customFormat="1" ht="12" customHeight="1">
      <c r="A12" s="12">
        <v>1996</v>
      </c>
      <c r="B12" s="15">
        <v>282</v>
      </c>
      <c r="C12" s="14">
        <v>294</v>
      </c>
      <c r="D12" s="14">
        <v>295</v>
      </c>
      <c r="E12" s="14">
        <v>297</v>
      </c>
      <c r="F12" s="14">
        <v>406</v>
      </c>
      <c r="G12" s="14">
        <v>1574</v>
      </c>
    </row>
    <row r="13" spans="1:7" s="3" customFormat="1" ht="12" customHeight="1">
      <c r="A13" s="12">
        <v>1997</v>
      </c>
      <c r="B13" s="15">
        <v>76</v>
      </c>
      <c r="C13" s="14">
        <v>133</v>
      </c>
      <c r="D13" s="14">
        <v>265</v>
      </c>
      <c r="E13" s="14">
        <v>185</v>
      </c>
      <c r="F13" s="14">
        <v>333</v>
      </c>
      <c r="G13" s="14">
        <v>992</v>
      </c>
    </row>
    <row r="14" spans="1:7" s="3" customFormat="1" ht="12" customHeight="1">
      <c r="A14" s="12">
        <v>1998</v>
      </c>
      <c r="B14" s="15">
        <v>27</v>
      </c>
      <c r="C14" s="14">
        <v>193</v>
      </c>
      <c r="D14" s="14">
        <v>133</v>
      </c>
      <c r="E14" s="14">
        <v>179</v>
      </c>
      <c r="F14" s="14">
        <v>596</v>
      </c>
      <c r="G14" s="14">
        <f>SUM(B14:F14)</f>
        <v>1128</v>
      </c>
    </row>
    <row r="15" spans="1:7" s="3" customFormat="1" ht="12" customHeight="1">
      <c r="A15" s="12">
        <v>1999</v>
      </c>
      <c r="B15" s="15">
        <v>130</v>
      </c>
      <c r="C15" s="14">
        <v>183</v>
      </c>
      <c r="D15" s="14">
        <v>86</v>
      </c>
      <c r="E15" s="14">
        <v>83</v>
      </c>
      <c r="F15" s="14">
        <v>428</v>
      </c>
      <c r="G15" s="14">
        <v>910</v>
      </c>
    </row>
    <row r="16" spans="1:7" s="3" customFormat="1" ht="18" customHeight="1">
      <c r="A16" s="12">
        <v>2000</v>
      </c>
      <c r="B16" s="14">
        <v>132</v>
      </c>
      <c r="C16" s="14">
        <v>545</v>
      </c>
      <c r="D16" s="14">
        <v>301</v>
      </c>
      <c r="E16" s="14">
        <v>254</v>
      </c>
      <c r="F16" s="14">
        <v>759</v>
      </c>
      <c r="G16" s="14">
        <f aca="true" t="shared" si="1" ref="G16:G21">SUM(B16:F16)</f>
        <v>1991</v>
      </c>
    </row>
    <row r="17" spans="1:7" s="3" customFormat="1" ht="12" customHeight="1">
      <c r="A17" s="12">
        <v>2001</v>
      </c>
      <c r="B17" s="14">
        <v>164</v>
      </c>
      <c r="C17" s="14">
        <v>396</v>
      </c>
      <c r="D17" s="14">
        <v>79</v>
      </c>
      <c r="E17" s="14">
        <v>112</v>
      </c>
      <c r="F17" s="14">
        <f>240+229</f>
        <v>469</v>
      </c>
      <c r="G17" s="14">
        <f t="shared" si="1"/>
        <v>1220</v>
      </c>
    </row>
    <row r="18" spans="1:7" s="3" customFormat="1" ht="12" customHeight="1">
      <c r="A18" s="12">
        <v>2002</v>
      </c>
      <c r="B18" s="14">
        <v>764</v>
      </c>
      <c r="C18" s="14">
        <v>298</v>
      </c>
      <c r="D18" s="14">
        <v>276</v>
      </c>
      <c r="E18" s="14">
        <v>222</v>
      </c>
      <c r="F18" s="14">
        <v>507</v>
      </c>
      <c r="G18" s="14">
        <f t="shared" si="1"/>
        <v>2067</v>
      </c>
    </row>
    <row r="19" spans="1:7" s="3" customFormat="1" ht="12.75" customHeight="1">
      <c r="A19" s="16" t="s">
        <v>12</v>
      </c>
      <c r="B19" s="15">
        <f>69+250</f>
        <v>319</v>
      </c>
      <c r="C19" s="15">
        <f>267+40</f>
        <v>307</v>
      </c>
      <c r="D19" s="15">
        <f>115+115</f>
        <v>230</v>
      </c>
      <c r="E19" s="15">
        <f>121+47</f>
        <v>168</v>
      </c>
      <c r="F19" s="15">
        <f>18+20+207+248</f>
        <v>493</v>
      </c>
      <c r="G19" s="14">
        <f t="shared" si="1"/>
        <v>1517</v>
      </c>
    </row>
    <row r="20" spans="1:7" s="3" customFormat="1" ht="12" customHeight="1">
      <c r="A20" s="12">
        <v>2004</v>
      </c>
      <c r="B20" s="15">
        <f>184+249</f>
        <v>433</v>
      </c>
      <c r="C20" s="15">
        <f>184+100</f>
        <v>284</v>
      </c>
      <c r="D20" s="15">
        <f>279+124</f>
        <v>403</v>
      </c>
      <c r="E20" s="15">
        <f>489+59</f>
        <v>548</v>
      </c>
      <c r="F20" s="15">
        <f>15+23+513+258</f>
        <v>809</v>
      </c>
      <c r="G20" s="14">
        <f t="shared" si="1"/>
        <v>2477</v>
      </c>
    </row>
    <row r="21" spans="1:7" s="3" customFormat="1" ht="18" customHeight="1">
      <c r="A21" s="12">
        <v>2005</v>
      </c>
      <c r="B21" s="15">
        <v>16</v>
      </c>
      <c r="C21" s="15">
        <f>221+161</f>
        <v>382</v>
      </c>
      <c r="D21" s="15">
        <f>178+106</f>
        <v>284</v>
      </c>
      <c r="E21" s="15">
        <f>340+46</f>
        <v>386</v>
      </c>
      <c r="F21" s="15">
        <f>634+27+48</f>
        <v>709</v>
      </c>
      <c r="G21" s="14">
        <f t="shared" si="1"/>
        <v>1777</v>
      </c>
    </row>
    <row r="22" spans="1:7" s="3" customFormat="1" ht="12" customHeight="1">
      <c r="A22" s="12">
        <v>2006</v>
      </c>
      <c r="B22" s="15">
        <f>64</f>
        <v>64</v>
      </c>
      <c r="C22" s="15">
        <f>767+38</f>
        <v>805</v>
      </c>
      <c r="D22" s="15">
        <f>36+357</f>
        <v>393</v>
      </c>
      <c r="E22" s="15">
        <f>272+27</f>
        <v>299</v>
      </c>
      <c r="F22" s="15">
        <f>20+460</f>
        <v>480</v>
      </c>
      <c r="G22" s="14">
        <f>SUM(B22:F22)</f>
        <v>2041</v>
      </c>
    </row>
    <row r="23" spans="1:7" s="3" customFormat="1" ht="12" customHeight="1">
      <c r="A23" s="12">
        <v>2007</v>
      </c>
      <c r="B23" s="15">
        <v>149</v>
      </c>
      <c r="C23" s="15">
        <v>303</v>
      </c>
      <c r="D23" s="15">
        <v>378</v>
      </c>
      <c r="E23" s="15">
        <v>264</v>
      </c>
      <c r="F23" s="15">
        <v>381</v>
      </c>
      <c r="G23" s="14">
        <v>1475</v>
      </c>
    </row>
    <row r="24" spans="1:7" s="3" customFormat="1" ht="12.75" customHeight="1">
      <c r="A24" s="16" t="s">
        <v>15</v>
      </c>
      <c r="B24" s="15">
        <v>351</v>
      </c>
      <c r="C24" s="15">
        <v>228</v>
      </c>
      <c r="D24" s="15">
        <v>636</v>
      </c>
      <c r="E24" s="15">
        <v>747</v>
      </c>
      <c r="F24" s="15">
        <v>664</v>
      </c>
      <c r="G24" s="14">
        <v>2626</v>
      </c>
    </row>
    <row r="25" spans="1:7" s="3" customFormat="1" ht="12.75" customHeight="1">
      <c r="A25" s="16">
        <v>2009</v>
      </c>
      <c r="B25" s="15">
        <v>19</v>
      </c>
      <c r="C25" s="15">
        <v>91</v>
      </c>
      <c r="D25" s="15">
        <v>440</v>
      </c>
      <c r="E25" s="15">
        <v>385</v>
      </c>
      <c r="F25" s="15">
        <v>505</v>
      </c>
      <c r="G25" s="14">
        <f>SUM(B25:F25)</f>
        <v>1440</v>
      </c>
    </row>
    <row r="26" spans="1:7" s="3" customFormat="1" ht="18" customHeight="1">
      <c r="A26" s="16">
        <v>2010</v>
      </c>
      <c r="B26" s="19">
        <v>28</v>
      </c>
      <c r="C26" s="19">
        <v>474</v>
      </c>
      <c r="D26" s="19">
        <v>502</v>
      </c>
      <c r="E26" s="19">
        <v>422</v>
      </c>
      <c r="F26" s="19">
        <v>417</v>
      </c>
      <c r="G26" s="14">
        <f>SUM(B26:F26)</f>
        <v>1843</v>
      </c>
    </row>
    <row r="27" spans="1:7" s="3" customFormat="1" ht="12.75" customHeight="1">
      <c r="A27" s="16">
        <v>2011</v>
      </c>
      <c r="B27" s="19">
        <v>16</v>
      </c>
      <c r="C27" s="19">
        <v>183</v>
      </c>
      <c r="D27" s="19">
        <v>562</v>
      </c>
      <c r="E27" s="19">
        <v>544</v>
      </c>
      <c r="F27" s="19">
        <v>397</v>
      </c>
      <c r="G27" s="14">
        <f>SUM(B27:F27)</f>
        <v>1702</v>
      </c>
    </row>
    <row r="28" spans="1:7" s="3" customFormat="1" ht="12.75" customHeight="1">
      <c r="A28" s="16">
        <v>2012</v>
      </c>
      <c r="B28" s="20" t="s">
        <v>18</v>
      </c>
      <c r="C28" s="19">
        <v>338</v>
      </c>
      <c r="D28" s="19">
        <v>698</v>
      </c>
      <c r="E28" s="19">
        <v>653</v>
      </c>
      <c r="F28" s="19">
        <v>421</v>
      </c>
      <c r="G28" s="14">
        <f>SUM(B28:F28)</f>
        <v>2110</v>
      </c>
    </row>
    <row r="29" spans="1:7" s="3" customFormat="1" ht="12.75" customHeight="1" thickBot="1">
      <c r="A29" s="16">
        <v>2013</v>
      </c>
      <c r="B29" s="20" t="s">
        <v>18</v>
      </c>
      <c r="C29" s="19">
        <v>431</v>
      </c>
      <c r="D29" s="19">
        <v>844</v>
      </c>
      <c r="E29" s="19">
        <v>787</v>
      </c>
      <c r="F29" s="19">
        <v>506</v>
      </c>
      <c r="G29" s="14">
        <f>SUM(C29:F29)</f>
        <v>2568</v>
      </c>
    </row>
    <row r="30" spans="1:7" s="18" customFormat="1" ht="18" customHeight="1">
      <c r="A30" s="22" t="s">
        <v>9</v>
      </c>
      <c r="B30" s="22"/>
      <c r="C30" s="22"/>
      <c r="D30" s="22"/>
      <c r="E30" s="22"/>
      <c r="F30" s="22"/>
      <c r="G30" s="22"/>
    </row>
    <row r="31" spans="1:7" s="18" customFormat="1" ht="10.5" customHeight="1">
      <c r="A31" s="21" t="s">
        <v>16</v>
      </c>
      <c r="B31" s="21"/>
      <c r="C31" s="21"/>
      <c r="D31" s="21"/>
      <c r="E31" s="21"/>
      <c r="F31" s="21"/>
      <c r="G31" s="21"/>
    </row>
    <row r="32" spans="1:7" s="18" customFormat="1" ht="10.5" customHeight="1">
      <c r="A32" s="21" t="s">
        <v>13</v>
      </c>
      <c r="B32" s="21"/>
      <c r="C32" s="21"/>
      <c r="D32" s="21"/>
      <c r="E32" s="21"/>
      <c r="F32" s="21"/>
      <c r="G32" s="21"/>
    </row>
    <row r="33" spans="1:7" s="18" customFormat="1" ht="10.5" customHeight="1">
      <c r="A33" s="23" t="s">
        <v>14</v>
      </c>
      <c r="B33" s="23"/>
      <c r="C33" s="23"/>
      <c r="D33" s="23"/>
      <c r="E33" s="23"/>
      <c r="F33" s="23"/>
      <c r="G33" s="23"/>
    </row>
    <row r="34" spans="1:7" s="18" customFormat="1" ht="10.5" customHeight="1">
      <c r="A34" s="24" t="s">
        <v>19</v>
      </c>
      <c r="B34" s="24"/>
      <c r="C34" s="24"/>
      <c r="D34" s="24"/>
      <c r="E34" s="24"/>
      <c r="F34" s="24"/>
      <c r="G34" s="24"/>
    </row>
  </sheetData>
  <sheetProtection/>
  <mergeCells count="5">
    <mergeCell ref="A30:G30"/>
    <mergeCell ref="A31:G31"/>
    <mergeCell ref="A32:G32"/>
    <mergeCell ref="A33:G33"/>
    <mergeCell ref="A34:G34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2009-01-07T13:41:19Z</cp:lastPrinted>
  <dcterms:created xsi:type="dcterms:W3CDTF">2003-04-23T08:13:10Z</dcterms:created>
  <dcterms:modified xsi:type="dcterms:W3CDTF">2015-01-20T14:13:51Z</dcterms:modified>
  <cp:category/>
  <cp:version/>
  <cp:contentType/>
  <cp:contentStatus/>
</cp:coreProperties>
</file>